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35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30" i="2"/>
  <c r="E29"/>
  <c r="E28"/>
  <c r="K20"/>
  <c r="K19"/>
  <c r="J19"/>
  <c r="I20"/>
  <c r="I19"/>
  <c r="H19"/>
  <c r="G20"/>
  <c r="G19"/>
  <c r="F19"/>
  <c r="C23"/>
  <c r="M19"/>
  <c r="M14"/>
  <c r="M15"/>
  <c r="M16"/>
  <c r="M17"/>
  <c r="M13"/>
  <c r="D20"/>
  <c r="C13" s="1"/>
  <c r="D17"/>
  <c r="D16"/>
  <c r="D15"/>
  <c r="D14"/>
  <c r="H14" s="1"/>
  <c r="D13"/>
  <c r="F13" s="1"/>
  <c r="F5"/>
  <c r="B5"/>
  <c r="B6"/>
  <c r="B7"/>
  <c r="B8"/>
  <c r="B3"/>
  <c r="C17" l="1"/>
  <c r="C16"/>
  <c r="C15"/>
  <c r="J17"/>
  <c r="C14"/>
  <c r="J16"/>
  <c r="H15"/>
  <c r="C20" l="1"/>
</calcChain>
</file>

<file path=xl/sharedStrings.xml><?xml version="1.0" encoding="utf-8"?>
<sst xmlns="http://schemas.openxmlformats.org/spreadsheetml/2006/main" count="159" uniqueCount="120">
  <si>
    <t>RECONSTRUÇÃO DE PONTES EM CONCRETO ARMADO CLASSE 36</t>
  </si>
  <si>
    <t>EMPREENDIMENTO: PONTE EM CONCRETO ARMADO LINHA PASSO DA CHÁCARA</t>
  </si>
  <si>
    <t>MODALIDADE:</t>
  </si>
  <si>
    <t xml:space="preserve">Administração </t>
  </si>
  <si>
    <t>VALOR: R$</t>
  </si>
  <si>
    <t>PROPONENTE: Município de Caçapava do Sul - RS</t>
  </si>
  <si>
    <t>EXECUTOR: Prefeitura Municipal de de Caçapava do Sul - RS</t>
  </si>
  <si>
    <t>(E)</t>
  </si>
  <si>
    <t>TIPO DE SERVIÇO: RECONSTRUÇÃO  Área TOTAL: 96,00 m2</t>
  </si>
  <si>
    <t>PLANILHA DESONERADA</t>
  </si>
  <si>
    <t>DATA BASE SINAPI 07_2022</t>
  </si>
  <si>
    <t>Quantitativo</t>
  </si>
  <si>
    <t>Unidade</t>
  </si>
  <si>
    <t>Unitário</t>
  </si>
  <si>
    <t>Total</t>
  </si>
  <si>
    <t>BDI</t>
  </si>
  <si>
    <t>Código</t>
  </si>
  <si>
    <t>Item</t>
  </si>
  <si>
    <t>Discriminação dos Serviços</t>
  </si>
  <si>
    <t>Custo</t>
  </si>
  <si>
    <t>SINAPI</t>
  </si>
  <si>
    <t>SICRO</t>
  </si>
  <si>
    <t>SERVIÇOS PRELIMINARES</t>
  </si>
  <si>
    <t>1.1</t>
  </si>
  <si>
    <t>LOCAÇÃO DE OBRA EQUIPAMENTO TOPOGRAFICO</t>
  </si>
  <si>
    <t>M</t>
  </si>
  <si>
    <t>1.2</t>
  </si>
  <si>
    <t>ATERRO MECANICO COM MATERIAL DE EMPRESTIMO</t>
  </si>
  <si>
    <t>M³</t>
  </si>
  <si>
    <t>1.3</t>
  </si>
  <si>
    <t>TRANSPORTE DE MATERIAL DE EMPRÉSTIMO DMT 10KM</t>
  </si>
  <si>
    <t>M3xkm</t>
  </si>
  <si>
    <t>1.4</t>
  </si>
  <si>
    <t>DEMOLIÇÃO DE PONTILHÃO EXISTENTE</t>
  </si>
  <si>
    <t>M²</t>
  </si>
  <si>
    <t>1600895/2015</t>
  </si>
  <si>
    <t>1.5</t>
  </si>
  <si>
    <t>DEMOLIÇÃO EM ROCHA COM MARTELETE D-30CM</t>
  </si>
  <si>
    <t>74163/2</t>
  </si>
  <si>
    <t>1.6</t>
  </si>
  <si>
    <t>ESCAVAÇÃO DE SOLO ESCAVADEIRA HIDRÁULICA</t>
  </si>
  <si>
    <t>M3</t>
  </si>
  <si>
    <t>1.7</t>
  </si>
  <si>
    <t xml:space="preserve">BARRACO DE OBRA </t>
  </si>
  <si>
    <t>M2</t>
  </si>
  <si>
    <t>1.8</t>
  </si>
  <si>
    <t>PLACA DE OBRA CHAPA DE FERRO</t>
  </si>
  <si>
    <t>Ins. 4813</t>
  </si>
  <si>
    <t>1.9</t>
  </si>
  <si>
    <t>LOCAÇÃO DE GRUPO GERADOR DE 20 A 80 KVA</t>
  </si>
  <si>
    <t>H</t>
  </si>
  <si>
    <t>E9763/2015</t>
  </si>
  <si>
    <t>TOTAL DO ITEM</t>
  </si>
  <si>
    <t>INFRAESTRUTURA</t>
  </si>
  <si>
    <t>2.1</t>
  </si>
  <si>
    <t>ESTACA RAIZ 30CM ATÉ 10 METROS NA ROCHA</t>
  </si>
  <si>
    <t>2306070/2015</t>
  </si>
  <si>
    <t>2.2</t>
  </si>
  <si>
    <t>BLOCO CONCRETO ARMADO Fck 30MPa</t>
  </si>
  <si>
    <t>2.3</t>
  </si>
  <si>
    <t>ARMADURA CA-50 16.0 mm</t>
  </si>
  <si>
    <t>KG</t>
  </si>
  <si>
    <t>2.4</t>
  </si>
  <si>
    <t>ENSECADEIRA MADEIRA PAREDE DUPLA</t>
  </si>
  <si>
    <t>73890/2 (1/2015)</t>
  </si>
  <si>
    <t>ESTRUTURA</t>
  </si>
  <si>
    <t>3.1</t>
  </si>
  <si>
    <t>PILARES CORTINA CONCRETO ARMADO Fck 30MPa</t>
  </si>
  <si>
    <t>3.2</t>
  </si>
  <si>
    <t>ARMADURA CA-50 8.0 mm</t>
  </si>
  <si>
    <t>3.3</t>
  </si>
  <si>
    <t>FORMA DE MADEIRA PARA PILARES E CORTINAS</t>
  </si>
  <si>
    <t>3.4</t>
  </si>
  <si>
    <t>VIGAS EM CONCRETO ARMADO Fck 30MPa LONGARINA</t>
  </si>
  <si>
    <t>3.5</t>
  </si>
  <si>
    <t>ARMADURA CA-60 5.0 mm</t>
  </si>
  <si>
    <t>3.6</t>
  </si>
  <si>
    <t>3.7</t>
  </si>
  <si>
    <t>FORMA DE MADEIRA PARA VIGAS</t>
  </si>
  <si>
    <t>PISTA DE RODAGEM</t>
  </si>
  <si>
    <t>4.1</t>
  </si>
  <si>
    <t>TABULEIRO EM CONCRETO ARMADO Fck 30MPa</t>
  </si>
  <si>
    <t>4.2</t>
  </si>
  <si>
    <t>ARMAÇÃO DE LAJE AÇO CA-50 8.0 DUPLO</t>
  </si>
  <si>
    <t>4.3</t>
  </si>
  <si>
    <t>VIGOTAS TRELIÇADAS TR 20</t>
  </si>
  <si>
    <t>SERVIÇOS FINAIS</t>
  </si>
  <si>
    <t>5.1</t>
  </si>
  <si>
    <t>DRENO TUBOS PERFURADOS DN100 NAS CABECEIRAS</t>
  </si>
  <si>
    <t>5.2</t>
  </si>
  <si>
    <t>CORRIMÃO EM AÇO GALVANIZADO 1 1/2"</t>
  </si>
  <si>
    <t>TOTAL OBRA</t>
  </si>
  <si>
    <t>Caçapava do Sul 16 de Agosto de 2022</t>
  </si>
  <si>
    <t>Fábio Juliano Vanzin</t>
  </si>
  <si>
    <t>Giovani Amestoy da Silva</t>
  </si>
  <si>
    <t>Engenheiro Civil</t>
  </si>
  <si>
    <t>Prefeito Municipal</t>
  </si>
  <si>
    <t>CREA 124689-D</t>
  </si>
  <si>
    <t>CPF: 009.854.830-16</t>
  </si>
  <si>
    <t>CRONOGRAMA FÍSICO FINANCEIRO</t>
  </si>
  <si>
    <t>(  X  ) GLOBAL          (   ) INDIVIDUAL</t>
  </si>
  <si>
    <t>Total  PONTES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</si>
  <si>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</si>
  <si>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</si>
  <si>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</si>
  <si>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</si>
  <si>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</si>
  <si>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</si>
  <si>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01</t>
  </si>
  <si>
    <t>MÊS 02</t>
  </si>
  <si>
    <t>MÊS 03</t>
  </si>
  <si>
    <t>TOTAL</t>
  </si>
  <si>
    <t>(R$)</t>
  </si>
  <si>
    <t>R$</t>
  </si>
  <si>
    <t>TO-</t>
  </si>
  <si>
    <t>SIMPLES</t>
  </si>
  <si>
    <t>TAL</t>
  </si>
  <si>
    <t>ACUMULADO</t>
  </si>
  <si>
    <t>____________________________</t>
  </si>
  <si>
    <t xml:space="preserve">        Responsável Técnico</t>
  </si>
</sst>
</file>

<file path=xl/styles.xml><?xml version="1.0" encoding="utf-8"?>
<styleSheet xmlns="http://schemas.openxmlformats.org/spreadsheetml/2006/main">
  <numFmts count="1">
    <numFmt numFmtId="165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1"/>
    <xf numFmtId="2" fontId="4" fillId="2" borderId="1" xfId="1" applyNumberFormat="1" applyFont="1" applyFill="1" applyBorder="1"/>
    <xf numFmtId="2" fontId="4" fillId="0" borderId="1" xfId="1" applyNumberFormat="1" applyFont="1" applyBorder="1"/>
    <xf numFmtId="0" fontId="4" fillId="0" borderId="1" xfId="1" applyFont="1" applyBorder="1"/>
    <xf numFmtId="0" fontId="4" fillId="0" borderId="0" xfId="1" applyFont="1"/>
    <xf numFmtId="0" fontId="3" fillId="0" borderId="0" xfId="1" quotePrefix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0" xfId="1" applyFont="1" applyBorder="1"/>
    <xf numFmtId="0" fontId="4" fillId="0" borderId="6" xfId="1" applyFont="1" applyBorder="1"/>
    <xf numFmtId="0" fontId="4" fillId="0" borderId="7" xfId="1" quotePrefix="1" applyFont="1" applyBorder="1" applyAlignment="1">
      <alignment horizontal="left"/>
    </xf>
    <xf numFmtId="0" fontId="4" fillId="0" borderId="0" xfId="1" quotePrefix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8" xfId="1" applyFont="1" applyBorder="1"/>
    <xf numFmtId="0" fontId="4" fillId="0" borderId="7" xfId="1" applyFont="1" applyBorder="1" applyAlignment="1">
      <alignment horizontal="left"/>
    </xf>
    <xf numFmtId="0" fontId="4" fillId="0" borderId="9" xfId="1" applyFont="1" applyBorder="1"/>
    <xf numFmtId="0" fontId="4" fillId="0" borderId="10" xfId="1" quotePrefix="1" applyFont="1" applyBorder="1" applyAlignment="1">
      <alignment horizontal="left"/>
    </xf>
    <xf numFmtId="0" fontId="4" fillId="0" borderId="11" xfId="1" applyFont="1" applyBorder="1"/>
    <xf numFmtId="0" fontId="4" fillId="0" borderId="12" xfId="1" applyFont="1" applyBorder="1"/>
    <xf numFmtId="0" fontId="4" fillId="0" borderId="3" xfId="1" quotePrefix="1" applyFont="1" applyBorder="1" applyAlignment="1"/>
    <xf numFmtId="0" fontId="4" fillId="0" borderId="4" xfId="1" applyFont="1" applyBorder="1" applyAlignment="1">
      <alignment horizontal="centerContinuous"/>
    </xf>
    <xf numFmtId="0" fontId="4" fillId="0" borderId="13" xfId="1" applyFont="1" applyBorder="1"/>
    <xf numFmtId="0" fontId="4" fillId="0" borderId="1" xfId="1" applyFont="1" applyBorder="1" applyAlignment="1"/>
    <xf numFmtId="0" fontId="4" fillId="0" borderId="1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4" fillId="0" borderId="7" xfId="1" applyFont="1" applyBorder="1"/>
    <xf numFmtId="0" fontId="4" fillId="0" borderId="6" xfId="1" applyFont="1" applyBorder="1" applyAlignment="1">
      <alignment horizontal="centerContinuous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165" fontId="1" fillId="0" borderId="0" xfId="1" applyNumberFormat="1"/>
    <xf numFmtId="165" fontId="5" fillId="3" borderId="17" xfId="1" applyNumberFormat="1" applyFont="1" applyFill="1" applyBorder="1"/>
    <xf numFmtId="0" fontId="4" fillId="2" borderId="2" xfId="1" applyFont="1" applyFill="1" applyBorder="1"/>
    <xf numFmtId="2" fontId="4" fillId="2" borderId="2" xfId="1" applyNumberFormat="1" applyFont="1" applyFill="1" applyBorder="1"/>
    <xf numFmtId="0" fontId="10" fillId="0" borderId="18" xfId="1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10" fillId="0" borderId="1" xfId="1" applyFont="1" applyBorder="1" applyAlignment="1">
      <alignment horizontal="center" wrapText="1"/>
    </xf>
    <xf numFmtId="0" fontId="11" fillId="2" borderId="2" xfId="1" applyFont="1" applyFill="1" applyBorder="1"/>
    <xf numFmtId="0" fontId="2" fillId="0" borderId="9" xfId="1" applyFont="1" applyBorder="1"/>
    <xf numFmtId="0" fontId="11" fillId="3" borderId="9" xfId="1" applyFont="1" applyFill="1" applyBorder="1"/>
    <xf numFmtId="2" fontId="11" fillId="0" borderId="1" xfId="1" applyNumberFormat="1" applyFont="1" applyBorder="1"/>
    <xf numFmtId="2" fontId="2" fillId="0" borderId="1" xfId="1" applyNumberFormat="1" applyFont="1" applyBorder="1"/>
    <xf numFmtId="2" fontId="11" fillId="3" borderId="9" xfId="1" applyNumberFormat="1" applyFont="1" applyFill="1" applyBorder="1"/>
    <xf numFmtId="0" fontId="2" fillId="0" borderId="1" xfId="1" applyFont="1" applyBorder="1"/>
    <xf numFmtId="2" fontId="10" fillId="0" borderId="1" xfId="1" applyNumberFormat="1" applyFont="1" applyBorder="1" applyAlignment="1">
      <alignment horizontal="center" wrapText="1"/>
    </xf>
    <xf numFmtId="0" fontId="2" fillId="2" borderId="1" xfId="1" applyFont="1" applyFill="1" applyBorder="1"/>
    <xf numFmtId="1" fontId="2" fillId="2" borderId="1" xfId="1" applyNumberFormat="1" applyFont="1" applyFill="1" applyBorder="1"/>
    <xf numFmtId="2" fontId="2" fillId="2" borderId="1" xfId="1" applyNumberFormat="1" applyFont="1" applyFill="1" applyBorder="1"/>
    <xf numFmtId="165" fontId="11" fillId="2" borderId="1" xfId="2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center"/>
    </xf>
    <xf numFmtId="2" fontId="4" fillId="2" borderId="19" xfId="1" applyNumberFormat="1" applyFont="1" applyFill="1" applyBorder="1"/>
    <xf numFmtId="0" fontId="4" fillId="0" borderId="10" xfId="1" applyFont="1" applyBorder="1"/>
    <xf numFmtId="0" fontId="4" fillId="0" borderId="9" xfId="1" applyFont="1" applyBorder="1" applyAlignment="1">
      <alignment horizontal="centerContinuous"/>
    </xf>
    <xf numFmtId="0" fontId="4" fillId="0" borderId="2" xfId="1" applyFont="1" applyBorder="1" applyAlignment="1">
      <alignment horizontal="center"/>
    </xf>
    <xf numFmtId="10" fontId="4" fillId="0" borderId="9" xfId="1" applyNumberFormat="1" applyFont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10" fillId="0" borderId="1" xfId="1" applyNumberFormat="1" applyFont="1" applyBorder="1" applyAlignment="1">
      <alignment horizontal="center" wrapText="1"/>
    </xf>
    <xf numFmtId="0" fontId="4" fillId="3" borderId="19" xfId="1" applyNumberFormat="1" applyFont="1" applyFill="1" applyBorder="1"/>
    <xf numFmtId="0" fontId="11" fillId="3" borderId="9" xfId="1" applyNumberFormat="1" applyFont="1" applyFill="1" applyBorder="1"/>
    <xf numFmtId="0" fontId="11" fillId="3" borderId="12" xfId="1" applyNumberFormat="1" applyFont="1" applyFill="1" applyBorder="1"/>
    <xf numFmtId="0" fontId="4" fillId="2" borderId="1" xfId="1" applyNumberFormat="1" applyFont="1" applyFill="1" applyBorder="1"/>
    <xf numFmtId="0" fontId="4" fillId="2" borderId="19" xfId="1" applyNumberFormat="1" applyFont="1" applyFill="1" applyBorder="1"/>
    <xf numFmtId="0" fontId="11" fillId="0" borderId="1" xfId="1" applyNumberFormat="1" applyFont="1" applyBorder="1"/>
    <xf numFmtId="0" fontId="11" fillId="0" borderId="19" xfId="1" applyNumberFormat="1" applyFont="1" applyBorder="1"/>
    <xf numFmtId="0" fontId="11" fillId="2" borderId="1" xfId="2" applyNumberFormat="1" applyFont="1" applyFill="1" applyBorder="1" applyAlignment="1">
      <alignment horizontal="right"/>
    </xf>
    <xf numFmtId="0" fontId="11" fillId="2" borderId="19" xfId="2" applyNumberFormat="1" applyFont="1" applyFill="1" applyBorder="1" applyAlignment="1">
      <alignment horizontal="right"/>
    </xf>
    <xf numFmtId="2" fontId="10" fillId="0" borderId="1" xfId="1" applyNumberFormat="1" applyFont="1" applyBorder="1" applyAlignment="1">
      <alignment horizontal="right" wrapText="1"/>
    </xf>
    <xf numFmtId="2" fontId="11" fillId="3" borderId="9" xfId="1" applyNumberFormat="1" applyFont="1" applyFill="1" applyBorder="1" applyAlignment="1">
      <alignment horizontal="right"/>
    </xf>
    <xf numFmtId="2" fontId="4" fillId="2" borderId="2" xfId="1" applyNumberFormat="1" applyFont="1" applyFill="1" applyBorder="1" applyAlignment="1">
      <alignment horizontal="right"/>
    </xf>
    <xf numFmtId="2" fontId="4" fillId="0" borderId="1" xfId="1" applyNumberFormat="1" applyFont="1" applyBorder="1" applyAlignment="1">
      <alignment horizontal="right"/>
    </xf>
    <xf numFmtId="4" fontId="11" fillId="3" borderId="9" xfId="1" applyNumberFormat="1" applyFont="1" applyFill="1" applyBorder="1" applyAlignment="1">
      <alignment horizontal="center"/>
    </xf>
    <xf numFmtId="4" fontId="4" fillId="2" borderId="2" xfId="1" applyNumberFormat="1" applyFont="1" applyFill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2" borderId="1" xfId="1" applyNumberFormat="1" applyFont="1" applyFill="1" applyBorder="1"/>
    <xf numFmtId="0" fontId="10" fillId="0" borderId="9" xfId="1" applyFont="1" applyBorder="1" applyAlignment="1">
      <alignment wrapText="1"/>
    </xf>
    <xf numFmtId="2" fontId="10" fillId="0" borderId="9" xfId="1" applyNumberFormat="1" applyFont="1" applyBorder="1" applyAlignment="1">
      <alignment horizontal="center" wrapText="1"/>
    </xf>
    <xf numFmtId="2" fontId="10" fillId="0" borderId="9" xfId="1" applyNumberFormat="1" applyFont="1" applyBorder="1" applyAlignment="1">
      <alignment horizontal="right" wrapText="1"/>
    </xf>
    <xf numFmtId="0" fontId="10" fillId="0" borderId="9" xfId="1" applyNumberFormat="1" applyFont="1" applyBorder="1" applyAlignment="1">
      <alignment horizontal="center" wrapText="1"/>
    </xf>
    <xf numFmtId="0" fontId="4" fillId="3" borderId="12" xfId="1" applyNumberFormat="1" applyFont="1" applyFill="1" applyBorder="1"/>
    <xf numFmtId="0" fontId="2" fillId="0" borderId="1" xfId="1" applyFont="1" applyBorder="1" applyAlignment="1">
      <alignment horizontal="left"/>
    </xf>
    <xf numFmtId="0" fontId="4" fillId="3" borderId="12" xfId="1" applyNumberFormat="1" applyFont="1" applyFill="1" applyBorder="1" applyAlignment="1">
      <alignment horizontal="right"/>
    </xf>
    <xf numFmtId="4" fontId="10" fillId="4" borderId="1" xfId="1" applyNumberFormat="1" applyFont="1" applyFill="1" applyBorder="1" applyAlignment="1">
      <alignment horizontal="center" wrapText="1"/>
    </xf>
    <xf numFmtId="2" fontId="10" fillId="4" borderId="1" xfId="1" applyNumberFormat="1" applyFont="1" applyFill="1" applyBorder="1" applyAlignment="1">
      <alignment horizontal="right" wrapText="1"/>
    </xf>
    <xf numFmtId="2" fontId="10" fillId="4" borderId="9" xfId="1" applyNumberFormat="1" applyFont="1" applyFill="1" applyBorder="1" applyAlignment="1">
      <alignment horizontal="right" wrapText="1"/>
    </xf>
    <xf numFmtId="4" fontId="2" fillId="0" borderId="1" xfId="1" applyNumberFormat="1" applyFont="1" applyBorder="1" applyAlignment="1">
      <alignment horizontal="center" wrapText="1"/>
    </xf>
    <xf numFmtId="4" fontId="2" fillId="4" borderId="1" xfId="1" applyNumberFormat="1" applyFont="1" applyFill="1" applyBorder="1" applyAlignment="1">
      <alignment horizontal="center" wrapText="1"/>
    </xf>
    <xf numFmtId="4" fontId="2" fillId="4" borderId="9" xfId="1" applyNumberFormat="1" applyFont="1" applyFill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wrapText="1"/>
    </xf>
    <xf numFmtId="2" fontId="4" fillId="4" borderId="1" xfId="1" applyNumberFormat="1" applyFont="1" applyFill="1" applyBorder="1"/>
    <xf numFmtId="0" fontId="1" fillId="0" borderId="4" xfId="1" applyBorder="1"/>
    <xf numFmtId="0" fontId="2" fillId="0" borderId="4" xfId="1" applyFont="1" applyBorder="1"/>
    <xf numFmtId="0" fontId="2" fillId="0" borderId="0" xfId="1" applyFont="1"/>
    <xf numFmtId="0" fontId="1" fillId="0" borderId="11" xfId="1" applyBorder="1"/>
    <xf numFmtId="0" fontId="1" fillId="0" borderId="0" xfId="3"/>
    <xf numFmtId="0" fontId="6" fillId="0" borderId="0" xfId="3" applyFont="1" applyAlignment="1" applyProtection="1">
      <alignment horizontal="centerContinuous"/>
      <protection locked="0"/>
    </xf>
    <xf numFmtId="0" fontId="6" fillId="0" borderId="2" xfId="3" applyFont="1" applyBorder="1"/>
    <xf numFmtId="0" fontId="6" fillId="0" borderId="3" xfId="3" applyFont="1" applyBorder="1"/>
    <xf numFmtId="0" fontId="6" fillId="0" borderId="4" xfId="3" applyFont="1" applyBorder="1"/>
    <xf numFmtId="0" fontId="6" fillId="0" borderId="5" xfId="3" applyFont="1" applyBorder="1"/>
    <xf numFmtId="0" fontId="6" fillId="0" borderId="6" xfId="3" applyFont="1" applyBorder="1"/>
    <xf numFmtId="0" fontId="6" fillId="0" borderId="0" xfId="3" applyFont="1" applyBorder="1"/>
    <xf numFmtId="0" fontId="6" fillId="0" borderId="0" xfId="3" quotePrefix="1" applyFont="1" applyBorder="1" applyAlignment="1">
      <alignment horizontal="left"/>
    </xf>
    <xf numFmtId="0" fontId="6" fillId="0" borderId="0" xfId="3" applyFont="1" applyBorder="1" applyProtection="1">
      <protection locked="0"/>
    </xf>
    <xf numFmtId="165" fontId="6" fillId="0" borderId="0" xfId="3" applyNumberFormat="1" applyFont="1" applyBorder="1" applyAlignment="1">
      <alignment horizontal="left"/>
    </xf>
    <xf numFmtId="0" fontId="6" fillId="0" borderId="8" xfId="3" applyFont="1" applyBorder="1"/>
    <xf numFmtId="0" fontId="7" fillId="3" borderId="0" xfId="3" applyFont="1" applyFill="1" applyBorder="1"/>
    <xf numFmtId="0" fontId="8" fillId="3" borderId="14" xfId="3" applyFont="1" applyFill="1" applyBorder="1"/>
    <xf numFmtId="0" fontId="9" fillId="3" borderId="15" xfId="3" applyFont="1" applyFill="1" applyBorder="1"/>
    <xf numFmtId="0" fontId="6" fillId="0" borderId="0" xfId="3" applyFont="1" applyBorder="1" applyAlignment="1">
      <alignment horizontal="center"/>
    </xf>
    <xf numFmtId="0" fontId="6" fillId="0" borderId="9" xfId="3" applyFont="1" applyBorder="1"/>
    <xf numFmtId="0" fontId="6" fillId="0" borderId="11" xfId="3" applyFont="1" applyBorder="1"/>
    <xf numFmtId="0" fontId="6" fillId="0" borderId="12" xfId="3" applyFont="1" applyBorder="1"/>
    <xf numFmtId="0" fontId="6" fillId="0" borderId="11" xfId="3" applyFont="1" applyBorder="1" applyProtection="1">
      <protection locked="0"/>
    </xf>
    <xf numFmtId="0" fontId="6" fillId="0" borderId="13" xfId="3" applyFont="1" applyBorder="1"/>
    <xf numFmtId="0" fontId="6" fillId="0" borderId="16" xfId="3" applyFont="1" applyBorder="1" applyAlignment="1">
      <alignment horizontal="centerContinuous"/>
    </xf>
    <xf numFmtId="0" fontId="6" fillId="0" borderId="0" xfId="3" applyFont="1" applyBorder="1" applyAlignment="1"/>
    <xf numFmtId="0" fontId="6" fillId="0" borderId="1" xfId="3" applyFont="1" applyBorder="1"/>
    <xf numFmtId="2" fontId="6" fillId="0" borderId="1" xfId="3" applyNumberFormat="1" applyFont="1" applyBorder="1"/>
    <xf numFmtId="165" fontId="6" fillId="0" borderId="1" xfId="4" applyFont="1" applyBorder="1" applyProtection="1"/>
    <xf numFmtId="165" fontId="6" fillId="0" borderId="1" xfId="4" applyFont="1" applyBorder="1"/>
    <xf numFmtId="165" fontId="6" fillId="0" borderId="1" xfId="4" applyFont="1" applyBorder="1" applyProtection="1">
      <protection locked="0"/>
    </xf>
    <xf numFmtId="165" fontId="6" fillId="0" borderId="1" xfId="3" applyNumberFormat="1" applyFont="1" applyBorder="1"/>
    <xf numFmtId="2" fontId="6" fillId="0" borderId="2" xfId="3" applyNumberFormat="1" applyFont="1" applyBorder="1"/>
    <xf numFmtId="165" fontId="6" fillId="0" borderId="2" xfId="4" applyFont="1" applyBorder="1" applyProtection="1"/>
    <xf numFmtId="165" fontId="6" fillId="0" borderId="9" xfId="4" applyFont="1" applyBorder="1"/>
    <xf numFmtId="165" fontId="6" fillId="0" borderId="0" xfId="4" applyFont="1" applyBorder="1"/>
    <xf numFmtId="165" fontId="6" fillId="0" borderId="0" xfId="4" applyFont="1" applyBorder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horizontal="left"/>
      <protection locked="0"/>
    </xf>
    <xf numFmtId="17" fontId="6" fillId="0" borderId="1" xfId="3" applyNumberFormat="1" applyFont="1" applyBorder="1"/>
    <xf numFmtId="49" fontId="6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4" xfId="3" applyFont="1" applyBorder="1" applyProtection="1">
      <protection locked="0"/>
    </xf>
    <xf numFmtId="0" fontId="6" fillId="0" borderId="16" xfId="3" applyFont="1" applyBorder="1"/>
    <xf numFmtId="0" fontId="6" fillId="0" borderId="7" xfId="3" applyFont="1" applyBorder="1"/>
    <xf numFmtId="0" fontId="6" fillId="0" borderId="10" xfId="3" applyFont="1" applyBorder="1"/>
    <xf numFmtId="10" fontId="6" fillId="0" borderId="1" xfId="3" applyNumberFormat="1" applyFont="1" applyBorder="1"/>
    <xf numFmtId="10" fontId="6" fillId="0" borderId="9" xfId="4" applyNumberFormat="1" applyFont="1" applyBorder="1"/>
    <xf numFmtId="10" fontId="6" fillId="0" borderId="1" xfId="4" applyNumberFormat="1" applyFont="1" applyBorder="1"/>
    <xf numFmtId="165" fontId="6" fillId="0" borderId="1" xfId="4" applyNumberFormat="1" applyFont="1" applyBorder="1"/>
  </cellXfs>
  <cellStyles count="5">
    <cellStyle name="Normal" xfId="0" builtinId="0"/>
    <cellStyle name="Normal 2" xfId="1"/>
    <cellStyle name="Normal 3" xfId="3"/>
    <cellStyle name="Separador de milhares 2" xfId="2"/>
    <cellStyle name="Separador de milhares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I16" sqref="I16"/>
    </sheetView>
  </sheetViews>
  <sheetFormatPr defaultRowHeight="15"/>
  <cols>
    <col min="2" max="2" width="60.7109375" customWidth="1"/>
    <col min="5" max="5" width="9.7109375" customWidth="1"/>
    <col min="6" max="7" width="12.7109375" customWidth="1"/>
    <col min="8" max="8" width="15.85546875" customWidth="1"/>
    <col min="9" max="9" width="12.42578125" customWidth="1"/>
  </cols>
  <sheetData>
    <row r="1" spans="1:9" ht="18.75" customHeight="1">
      <c r="A1" s="7" t="s">
        <v>0</v>
      </c>
      <c r="B1" s="7"/>
      <c r="C1" s="7"/>
      <c r="D1" s="7"/>
      <c r="E1" s="7"/>
      <c r="F1" s="7"/>
      <c r="G1" s="7"/>
      <c r="H1" s="7"/>
      <c r="I1" s="35"/>
    </row>
    <row r="2" spans="1:9" ht="18.75" customHeight="1">
      <c r="A2" s="6"/>
      <c r="B2" s="7"/>
      <c r="C2" s="7"/>
      <c r="D2" s="7"/>
      <c r="E2" s="7"/>
      <c r="F2" s="7"/>
      <c r="G2" s="7"/>
      <c r="H2" s="7"/>
      <c r="I2" s="35"/>
    </row>
    <row r="3" spans="1:9" ht="18.75" customHeight="1">
      <c r="A3" s="8"/>
      <c r="B3" s="9"/>
      <c r="C3" s="10"/>
      <c r="D3" s="10"/>
      <c r="E3" s="10"/>
      <c r="F3" s="10"/>
      <c r="G3" s="10"/>
      <c r="H3" s="10"/>
      <c r="I3" s="11"/>
    </row>
    <row r="4" spans="1:9" ht="18.75" customHeight="1" thickBot="1">
      <c r="A4" s="13"/>
      <c r="B4" s="14" t="s">
        <v>1</v>
      </c>
      <c r="C4" s="12"/>
      <c r="D4" s="12"/>
      <c r="E4" s="15" t="s">
        <v>2</v>
      </c>
      <c r="F4" s="12"/>
      <c r="G4" s="16" t="s">
        <v>3</v>
      </c>
      <c r="H4" s="15"/>
      <c r="I4" s="17"/>
    </row>
    <row r="5" spans="1:9" ht="18.75" customHeight="1" thickBot="1">
      <c r="A5" s="13"/>
      <c r="B5" s="18"/>
      <c r="C5" s="12"/>
      <c r="D5" s="12"/>
      <c r="E5" s="12"/>
      <c r="F5" s="12"/>
      <c r="G5" s="15" t="s">
        <v>4</v>
      </c>
      <c r="H5" s="15"/>
      <c r="I5" s="38">
        <v>331252.56772724999</v>
      </c>
    </row>
    <row r="6" spans="1:9" ht="18.75" customHeight="1">
      <c r="A6" s="13"/>
      <c r="B6" s="18" t="s">
        <v>5</v>
      </c>
      <c r="C6" s="12"/>
      <c r="D6" s="12"/>
      <c r="E6" s="12"/>
      <c r="F6" s="12"/>
      <c r="G6" s="12"/>
      <c r="H6" s="12"/>
      <c r="I6" s="11"/>
    </row>
    <row r="7" spans="1:9" ht="18.75" customHeight="1">
      <c r="A7" s="13"/>
      <c r="B7" s="18" t="s">
        <v>6</v>
      </c>
      <c r="C7" s="12"/>
      <c r="D7" s="12"/>
      <c r="E7" s="12"/>
      <c r="F7" s="12"/>
      <c r="G7" s="12"/>
      <c r="H7" s="12"/>
      <c r="I7" s="36" t="s">
        <v>7</v>
      </c>
    </row>
    <row r="8" spans="1:9" ht="18.75" customHeight="1">
      <c r="A8" s="19"/>
      <c r="B8" s="20" t="s">
        <v>8</v>
      </c>
      <c r="C8" s="21"/>
      <c r="D8" s="21"/>
      <c r="E8" s="21" t="s">
        <v>9</v>
      </c>
      <c r="F8" s="21"/>
      <c r="G8" s="21"/>
      <c r="H8" s="21"/>
      <c r="I8" s="22"/>
    </row>
    <row r="9" spans="1:9" ht="18.75" customHeight="1">
      <c r="A9" s="23"/>
      <c r="B9" s="24" t="s">
        <v>10</v>
      </c>
      <c r="C9" s="25"/>
      <c r="D9" s="27"/>
      <c r="E9" s="26"/>
      <c r="F9" s="26"/>
      <c r="G9" s="27"/>
      <c r="H9" s="32"/>
      <c r="I9" s="28"/>
    </row>
    <row r="10" spans="1:9" ht="18.75" customHeight="1">
      <c r="A10" s="29"/>
      <c r="B10" s="5"/>
      <c r="C10" s="9" t="s">
        <v>11</v>
      </c>
      <c r="D10" s="30" t="s">
        <v>12</v>
      </c>
      <c r="E10" s="31" t="s">
        <v>13</v>
      </c>
      <c r="F10" s="60" t="s">
        <v>14</v>
      </c>
      <c r="G10" s="60" t="s">
        <v>15</v>
      </c>
      <c r="H10" s="63" t="s">
        <v>16</v>
      </c>
      <c r="I10" s="60" t="s">
        <v>16</v>
      </c>
    </row>
    <row r="11" spans="1:9" ht="18.75" customHeight="1">
      <c r="A11" s="4" t="s">
        <v>17</v>
      </c>
      <c r="B11" s="33" t="s">
        <v>18</v>
      </c>
      <c r="C11" s="58"/>
      <c r="D11" s="59"/>
      <c r="E11" s="34"/>
      <c r="F11" s="34" t="s">
        <v>19</v>
      </c>
      <c r="G11" s="61">
        <v>0.26750000000000002</v>
      </c>
      <c r="H11" s="34" t="s">
        <v>20</v>
      </c>
      <c r="I11" s="64" t="s">
        <v>21</v>
      </c>
    </row>
    <row r="12" spans="1:9" ht="18.75" customHeight="1">
      <c r="A12" s="39">
        <v>1</v>
      </c>
      <c r="B12" s="44" t="s">
        <v>22</v>
      </c>
      <c r="C12" s="39"/>
      <c r="D12" s="40"/>
      <c r="E12" s="40"/>
      <c r="F12" s="40"/>
      <c r="G12" s="2"/>
      <c r="H12" s="2"/>
      <c r="I12" s="57"/>
    </row>
    <row r="13" spans="1:9" ht="18.75" customHeight="1">
      <c r="A13" s="41" t="s">
        <v>23</v>
      </c>
      <c r="B13" s="42" t="s">
        <v>24</v>
      </c>
      <c r="C13" s="93">
        <v>44</v>
      </c>
      <c r="D13" s="51" t="s">
        <v>25</v>
      </c>
      <c r="E13" s="75">
        <v>53</v>
      </c>
      <c r="F13" s="51">
        <v>2332</v>
      </c>
      <c r="G13" s="62">
        <v>2955.81</v>
      </c>
      <c r="H13" s="65">
        <v>99059</v>
      </c>
      <c r="I13" s="66"/>
    </row>
    <row r="14" spans="1:9" ht="18.75" customHeight="1">
      <c r="A14" s="41" t="s">
        <v>26</v>
      </c>
      <c r="B14" s="42" t="s">
        <v>27</v>
      </c>
      <c r="C14" s="93">
        <v>600</v>
      </c>
      <c r="D14" s="51" t="s">
        <v>28</v>
      </c>
      <c r="E14" s="75">
        <v>57.26</v>
      </c>
      <c r="F14" s="51">
        <v>34356</v>
      </c>
      <c r="G14" s="62">
        <v>43546.23</v>
      </c>
      <c r="H14" s="65">
        <v>94340</v>
      </c>
      <c r="I14" s="66"/>
    </row>
    <row r="15" spans="1:9" ht="18.75" customHeight="1">
      <c r="A15" s="41" t="s">
        <v>29</v>
      </c>
      <c r="B15" s="42" t="s">
        <v>30</v>
      </c>
      <c r="C15" s="93">
        <v>6000</v>
      </c>
      <c r="D15" s="51" t="s">
        <v>31</v>
      </c>
      <c r="E15" s="75">
        <v>3.02</v>
      </c>
      <c r="F15" s="51">
        <v>18120</v>
      </c>
      <c r="G15" s="62">
        <v>22967.100000000002</v>
      </c>
      <c r="H15" s="65">
        <v>93591</v>
      </c>
      <c r="I15" s="66"/>
    </row>
    <row r="16" spans="1:9" ht="18.75" customHeight="1">
      <c r="A16" s="41" t="s">
        <v>32</v>
      </c>
      <c r="B16" s="42" t="s">
        <v>33</v>
      </c>
      <c r="C16" s="94">
        <v>96</v>
      </c>
      <c r="D16" s="51" t="s">
        <v>34</v>
      </c>
      <c r="E16" s="75">
        <v>11.82</v>
      </c>
      <c r="F16" s="51">
        <v>1134.72</v>
      </c>
      <c r="G16" s="62">
        <v>1438.2576000000001</v>
      </c>
      <c r="H16" s="65"/>
      <c r="I16" s="66" t="s">
        <v>35</v>
      </c>
    </row>
    <row r="17" spans="1:9" ht="18.75" customHeight="1">
      <c r="A17" s="41" t="s">
        <v>36</v>
      </c>
      <c r="B17" s="42" t="s">
        <v>37</v>
      </c>
      <c r="C17" s="94">
        <v>12</v>
      </c>
      <c r="D17" s="51" t="s">
        <v>25</v>
      </c>
      <c r="E17" s="91">
        <v>76.56</v>
      </c>
      <c r="F17" s="51">
        <v>918.72</v>
      </c>
      <c r="G17" s="62">
        <v>1164.4776000000002</v>
      </c>
      <c r="H17" s="65" t="s">
        <v>38</v>
      </c>
      <c r="I17" s="66"/>
    </row>
    <row r="18" spans="1:9" ht="18.75" customHeight="1">
      <c r="A18" s="41" t="s">
        <v>39</v>
      </c>
      <c r="B18" s="83" t="s">
        <v>40</v>
      </c>
      <c r="C18" s="95">
        <v>200</v>
      </c>
      <c r="D18" s="84" t="s">
        <v>41</v>
      </c>
      <c r="E18" s="85">
        <v>7.48</v>
      </c>
      <c r="F18" s="51">
        <v>1496</v>
      </c>
      <c r="G18" s="62">
        <v>1896.18</v>
      </c>
      <c r="H18" s="86">
        <v>90106</v>
      </c>
      <c r="I18" s="87"/>
    </row>
    <row r="19" spans="1:9" ht="18.75" customHeight="1">
      <c r="A19" s="41" t="s">
        <v>42</v>
      </c>
      <c r="B19" s="83" t="s">
        <v>43</v>
      </c>
      <c r="C19" s="95">
        <v>15</v>
      </c>
      <c r="D19" s="84" t="s">
        <v>44</v>
      </c>
      <c r="E19" s="92">
        <v>650</v>
      </c>
      <c r="F19" s="51">
        <v>9750</v>
      </c>
      <c r="G19" s="62">
        <v>12358.125</v>
      </c>
      <c r="H19" s="86">
        <v>93206</v>
      </c>
      <c r="I19" s="87"/>
    </row>
    <row r="20" spans="1:9" ht="18.75" customHeight="1">
      <c r="A20" s="41" t="s">
        <v>45</v>
      </c>
      <c r="B20" s="83" t="s">
        <v>46</v>
      </c>
      <c r="C20" s="95">
        <v>2.5</v>
      </c>
      <c r="D20" s="84" t="s">
        <v>44</v>
      </c>
      <c r="E20" s="92">
        <v>445</v>
      </c>
      <c r="F20" s="51">
        <v>1112.5</v>
      </c>
      <c r="G20" s="62">
        <v>1410.09375</v>
      </c>
      <c r="H20" s="86" t="s">
        <v>47</v>
      </c>
      <c r="I20" s="87"/>
    </row>
    <row r="21" spans="1:9" ht="18.75" customHeight="1">
      <c r="A21" s="41" t="s">
        <v>48</v>
      </c>
      <c r="B21" s="83" t="s">
        <v>49</v>
      </c>
      <c r="C21" s="95">
        <v>640</v>
      </c>
      <c r="D21" s="84" t="s">
        <v>50</v>
      </c>
      <c r="E21" s="85">
        <v>25.97</v>
      </c>
      <c r="F21" s="51">
        <v>16620.8</v>
      </c>
      <c r="G21" s="62">
        <v>21066.864000000001</v>
      </c>
      <c r="H21" s="86"/>
      <c r="I21" s="89" t="s">
        <v>51</v>
      </c>
    </row>
    <row r="22" spans="1:9" ht="18.75" customHeight="1">
      <c r="A22" s="41"/>
      <c r="B22" s="46" t="s">
        <v>52</v>
      </c>
      <c r="C22" s="79"/>
      <c r="D22" s="49"/>
      <c r="E22" s="76"/>
      <c r="F22" s="49">
        <v>85840.74</v>
      </c>
      <c r="G22" s="49">
        <v>108803.13794999999</v>
      </c>
      <c r="H22" s="67"/>
      <c r="I22" s="68"/>
    </row>
    <row r="23" spans="1:9" ht="18.75" customHeight="1">
      <c r="A23" s="39">
        <v>2</v>
      </c>
      <c r="B23" s="44" t="s">
        <v>53</v>
      </c>
      <c r="C23" s="80"/>
      <c r="D23" s="40"/>
      <c r="E23" s="77"/>
      <c r="F23" s="40"/>
      <c r="G23" s="2"/>
      <c r="H23" s="69"/>
      <c r="I23" s="70"/>
    </row>
    <row r="24" spans="1:9" ht="18.75" customHeight="1">
      <c r="A24" s="4" t="s">
        <v>54</v>
      </c>
      <c r="B24" s="42" t="s">
        <v>55</v>
      </c>
      <c r="C24" s="94">
        <v>15</v>
      </c>
      <c r="D24" s="43" t="s">
        <v>25</v>
      </c>
      <c r="E24" s="78">
        <v>1077.06</v>
      </c>
      <c r="F24" s="51">
        <v>16155.9</v>
      </c>
      <c r="G24" s="62">
        <v>20477.60325</v>
      </c>
      <c r="H24" s="65"/>
      <c r="I24" s="66" t="s">
        <v>56</v>
      </c>
    </row>
    <row r="25" spans="1:9" ht="18.75" customHeight="1">
      <c r="A25" s="4" t="s">
        <v>57</v>
      </c>
      <c r="B25" s="42" t="s">
        <v>58</v>
      </c>
      <c r="C25" s="93">
        <v>2.16</v>
      </c>
      <c r="D25" s="43" t="s">
        <v>28</v>
      </c>
      <c r="E25" s="78">
        <v>751.78</v>
      </c>
      <c r="F25" s="51">
        <v>1623.8448000000001</v>
      </c>
      <c r="G25" s="62">
        <v>2058.2232840000001</v>
      </c>
      <c r="H25" s="65">
        <v>94966</v>
      </c>
      <c r="I25" s="66"/>
    </row>
    <row r="26" spans="1:9" ht="18.75" customHeight="1">
      <c r="A26" s="4" t="s">
        <v>59</v>
      </c>
      <c r="B26" s="50" t="s">
        <v>60</v>
      </c>
      <c r="C26" s="93">
        <v>253.74</v>
      </c>
      <c r="D26" s="56" t="s">
        <v>61</v>
      </c>
      <c r="E26" s="3">
        <v>13.35</v>
      </c>
      <c r="F26" s="51">
        <v>3387.4290000000001</v>
      </c>
      <c r="G26" s="62">
        <v>4293.5662575000006</v>
      </c>
      <c r="H26" s="65">
        <v>100346</v>
      </c>
      <c r="I26" s="66"/>
    </row>
    <row r="27" spans="1:9" ht="18.75" customHeight="1">
      <c r="A27" s="4" t="s">
        <v>62</v>
      </c>
      <c r="B27" s="45" t="s">
        <v>63</v>
      </c>
      <c r="C27" s="90">
        <v>16</v>
      </c>
      <c r="D27" s="56" t="s">
        <v>44</v>
      </c>
      <c r="E27" s="97">
        <v>266.07</v>
      </c>
      <c r="F27" s="51">
        <v>4257.12</v>
      </c>
      <c r="G27" s="62">
        <v>5395.8995999999997</v>
      </c>
      <c r="H27" s="65" t="s">
        <v>64</v>
      </c>
      <c r="I27" s="66"/>
    </row>
    <row r="28" spans="1:9" ht="18.75" customHeight="1">
      <c r="A28" s="45"/>
      <c r="B28" s="46" t="s">
        <v>52</v>
      </c>
      <c r="C28" s="81"/>
      <c r="D28" s="47"/>
      <c r="E28" s="48"/>
      <c r="F28" s="47">
        <v>25424.293799999999</v>
      </c>
      <c r="G28" s="47">
        <v>32225.292391500003</v>
      </c>
      <c r="H28" s="71"/>
      <c r="I28" s="72"/>
    </row>
    <row r="29" spans="1:9" ht="18.75" customHeight="1">
      <c r="A29" s="39">
        <v>3</v>
      </c>
      <c r="B29" s="44" t="s">
        <v>65</v>
      </c>
      <c r="C29" s="80"/>
      <c r="D29" s="40"/>
      <c r="E29" s="40"/>
      <c r="F29" s="40"/>
      <c r="G29" s="2"/>
      <c r="H29" s="69"/>
      <c r="I29" s="70"/>
    </row>
    <row r="30" spans="1:9" ht="18.75" customHeight="1">
      <c r="A30" s="50" t="s">
        <v>66</v>
      </c>
      <c r="B30" s="50" t="s">
        <v>67</v>
      </c>
      <c r="C30" s="96">
        <v>28.18</v>
      </c>
      <c r="D30" s="56" t="s">
        <v>28</v>
      </c>
      <c r="E30" s="3">
        <v>751.78</v>
      </c>
      <c r="F30" s="51">
        <v>21185.160400000001</v>
      </c>
      <c r="G30" s="62">
        <v>26852.190807000003</v>
      </c>
      <c r="H30" s="65">
        <v>94966</v>
      </c>
      <c r="I30" s="66"/>
    </row>
    <row r="31" spans="1:9" ht="18.75" customHeight="1">
      <c r="A31" s="50" t="s">
        <v>68</v>
      </c>
      <c r="B31" s="50" t="s">
        <v>69</v>
      </c>
      <c r="C31" s="96">
        <v>624.03</v>
      </c>
      <c r="D31" s="56" t="s">
        <v>61</v>
      </c>
      <c r="E31" s="3">
        <v>17.86</v>
      </c>
      <c r="F31" s="51">
        <v>11145.175799999999</v>
      </c>
      <c r="G31" s="62">
        <v>14126.5103265</v>
      </c>
      <c r="H31" s="65">
        <v>100343</v>
      </c>
      <c r="I31" s="66"/>
    </row>
    <row r="32" spans="1:9" ht="18.75" customHeight="1">
      <c r="A32" s="50" t="s">
        <v>70</v>
      </c>
      <c r="B32" s="50" t="s">
        <v>71</v>
      </c>
      <c r="C32" s="96">
        <v>93.93</v>
      </c>
      <c r="D32" s="56" t="s">
        <v>34</v>
      </c>
      <c r="E32" s="3">
        <v>186.5</v>
      </c>
      <c r="F32" s="51">
        <v>17517.945</v>
      </c>
      <c r="G32" s="62">
        <v>22203.995287500002</v>
      </c>
      <c r="H32" s="65">
        <v>92269</v>
      </c>
      <c r="I32" s="66"/>
    </row>
    <row r="33" spans="1:9" ht="18.75" customHeight="1">
      <c r="A33" s="50" t="s">
        <v>72</v>
      </c>
      <c r="B33" s="88" t="s">
        <v>73</v>
      </c>
      <c r="C33" s="93">
        <v>15.6</v>
      </c>
      <c r="D33" s="56" t="s">
        <v>28</v>
      </c>
      <c r="E33" s="3">
        <v>751.78</v>
      </c>
      <c r="F33" s="51">
        <v>11727.768</v>
      </c>
      <c r="G33" s="62">
        <v>14864.945940000001</v>
      </c>
      <c r="H33" s="65">
        <v>94966</v>
      </c>
      <c r="I33" s="66"/>
    </row>
    <row r="34" spans="1:9" ht="18.75" customHeight="1">
      <c r="A34" s="50" t="s">
        <v>74</v>
      </c>
      <c r="B34" s="50" t="s">
        <v>75</v>
      </c>
      <c r="C34" s="93">
        <v>195.9</v>
      </c>
      <c r="D34" s="56" t="s">
        <v>61</v>
      </c>
      <c r="E34" s="3">
        <v>18.510000000000002</v>
      </c>
      <c r="F34" s="51">
        <v>3626.1090000000004</v>
      </c>
      <c r="G34" s="62">
        <v>4596.0931575000004</v>
      </c>
      <c r="H34" s="65">
        <v>100342</v>
      </c>
      <c r="I34" s="66"/>
    </row>
    <row r="35" spans="1:9" ht="18.75" customHeight="1">
      <c r="A35" s="50" t="s">
        <v>76</v>
      </c>
      <c r="B35" s="50" t="s">
        <v>60</v>
      </c>
      <c r="C35" s="93">
        <v>1326.13</v>
      </c>
      <c r="D35" s="56" t="s">
        <v>61</v>
      </c>
      <c r="E35" s="3">
        <v>13.35</v>
      </c>
      <c r="F35" s="51">
        <v>17703.835500000001</v>
      </c>
      <c r="G35" s="62">
        <v>22439.611496250003</v>
      </c>
      <c r="H35" s="65">
        <v>100346</v>
      </c>
      <c r="I35" s="66"/>
    </row>
    <row r="36" spans="1:9" ht="18.75" customHeight="1">
      <c r="A36" s="50" t="s">
        <v>77</v>
      </c>
      <c r="B36" s="50" t="s">
        <v>78</v>
      </c>
      <c r="C36" s="93">
        <v>141</v>
      </c>
      <c r="D36" s="56" t="s">
        <v>34</v>
      </c>
      <c r="E36" s="3">
        <v>186.5</v>
      </c>
      <c r="F36" s="51">
        <v>26296.5</v>
      </c>
      <c r="G36" s="62">
        <v>33330.813750000001</v>
      </c>
      <c r="H36" s="65">
        <v>92269</v>
      </c>
      <c r="I36" s="66"/>
    </row>
    <row r="37" spans="1:9" ht="18.75" customHeight="1">
      <c r="A37" s="45"/>
      <c r="B37" s="46" t="s">
        <v>52</v>
      </c>
      <c r="C37" s="81"/>
      <c r="D37" s="47"/>
      <c r="E37" s="48"/>
      <c r="F37" s="47">
        <v>109202.49369999999</v>
      </c>
      <c r="G37" s="47">
        <v>138414.16076475001</v>
      </c>
      <c r="H37" s="71"/>
      <c r="I37" s="72"/>
    </row>
    <row r="38" spans="1:9" ht="18.75" customHeight="1">
      <c r="A38" s="39">
        <v>4</v>
      </c>
      <c r="B38" s="44" t="s">
        <v>79</v>
      </c>
      <c r="C38" s="80"/>
      <c r="D38" s="40"/>
      <c r="E38" s="40"/>
      <c r="F38" s="40"/>
      <c r="G38" s="2"/>
      <c r="H38" s="69"/>
      <c r="I38" s="70"/>
    </row>
    <row r="39" spans="1:9" ht="18.75" customHeight="1">
      <c r="A39" s="50" t="s">
        <v>80</v>
      </c>
      <c r="B39" s="50" t="s">
        <v>81</v>
      </c>
      <c r="C39" s="56">
        <v>16.32</v>
      </c>
      <c r="D39" s="56" t="s">
        <v>28</v>
      </c>
      <c r="E39" s="3">
        <v>751.78</v>
      </c>
      <c r="F39" s="51">
        <v>12269.0496</v>
      </c>
      <c r="G39" s="62">
        <v>15551.020368000001</v>
      </c>
      <c r="H39" s="65">
        <v>94966</v>
      </c>
      <c r="I39" s="66"/>
    </row>
    <row r="40" spans="1:9" ht="18.75" customHeight="1">
      <c r="A40" s="50" t="s">
        <v>82</v>
      </c>
      <c r="B40" s="45" t="s">
        <v>83</v>
      </c>
      <c r="C40" s="56">
        <v>958.56</v>
      </c>
      <c r="D40" s="56" t="s">
        <v>61</v>
      </c>
      <c r="E40" s="3">
        <v>17.86</v>
      </c>
      <c r="F40" s="51">
        <v>17119.881599999997</v>
      </c>
      <c r="G40" s="62">
        <v>21699.449927999998</v>
      </c>
      <c r="H40" s="65">
        <v>100343</v>
      </c>
      <c r="I40" s="66"/>
    </row>
    <row r="41" spans="1:9" ht="18.75" customHeight="1">
      <c r="A41" s="50" t="s">
        <v>84</v>
      </c>
      <c r="B41" s="45" t="s">
        <v>85</v>
      </c>
      <c r="C41" s="56">
        <v>96</v>
      </c>
      <c r="D41" s="56" t="s">
        <v>34</v>
      </c>
      <c r="E41" s="3">
        <v>83.62</v>
      </c>
      <c r="F41" s="51">
        <v>8027.52</v>
      </c>
      <c r="G41" s="62">
        <v>10174.881600000001</v>
      </c>
      <c r="H41" s="65">
        <v>3746</v>
      </c>
      <c r="I41" s="66"/>
    </row>
    <row r="42" spans="1:9" ht="18.75" customHeight="1">
      <c r="A42" s="45"/>
      <c r="B42" s="46" t="s">
        <v>52</v>
      </c>
      <c r="C42" s="81"/>
      <c r="D42" s="47"/>
      <c r="E42" s="48"/>
      <c r="F42" s="47">
        <v>37416.451199999996</v>
      </c>
      <c r="G42" s="47">
        <v>47425.351896</v>
      </c>
      <c r="H42" s="71"/>
      <c r="I42" s="72"/>
    </row>
    <row r="43" spans="1:9" ht="18.75" customHeight="1">
      <c r="A43" s="39">
        <v>5</v>
      </c>
      <c r="B43" s="44" t="s">
        <v>86</v>
      </c>
      <c r="C43" s="80"/>
      <c r="D43" s="40"/>
      <c r="E43" s="40"/>
      <c r="F43" s="40"/>
      <c r="G43" s="2"/>
      <c r="H43" s="69"/>
      <c r="I43" s="70"/>
    </row>
    <row r="44" spans="1:9" ht="18.75" customHeight="1">
      <c r="A44" s="50" t="s">
        <v>87</v>
      </c>
      <c r="B44" s="50" t="s">
        <v>88</v>
      </c>
      <c r="C44" s="93">
        <v>15</v>
      </c>
      <c r="D44" s="56" t="s">
        <v>25</v>
      </c>
      <c r="E44" s="3">
        <v>11.37</v>
      </c>
      <c r="F44" s="51">
        <v>170.54999999999998</v>
      </c>
      <c r="G44" s="62">
        <v>216.17212499999999</v>
      </c>
      <c r="H44" s="65">
        <v>38052</v>
      </c>
      <c r="I44" s="66"/>
    </row>
    <row r="45" spans="1:9" ht="18.75" customHeight="1">
      <c r="A45" s="50" t="s">
        <v>89</v>
      </c>
      <c r="B45" s="45" t="s">
        <v>90</v>
      </c>
      <c r="C45" s="93">
        <v>24</v>
      </c>
      <c r="D45" s="56" t="s">
        <v>25</v>
      </c>
      <c r="E45" s="3">
        <v>137.03</v>
      </c>
      <c r="F45" s="51">
        <v>3288.7200000000003</v>
      </c>
      <c r="G45" s="62">
        <v>4168.4526000000005</v>
      </c>
      <c r="H45" s="65">
        <v>99855</v>
      </c>
      <c r="I45" s="66"/>
    </row>
    <row r="46" spans="1:9" ht="18.75" customHeight="1">
      <c r="A46" s="45"/>
      <c r="B46" s="46" t="s">
        <v>52</v>
      </c>
      <c r="C46" s="81"/>
      <c r="D46" s="47"/>
      <c r="E46" s="48"/>
      <c r="F46" s="47">
        <v>3459.2700000000004</v>
      </c>
      <c r="G46" s="47">
        <v>4384.6247250000006</v>
      </c>
      <c r="H46" s="71"/>
      <c r="I46" s="71"/>
    </row>
    <row r="47" spans="1:9" ht="18.75" customHeight="1">
      <c r="A47" s="52"/>
      <c r="B47" s="52" t="s">
        <v>91</v>
      </c>
      <c r="C47" s="82"/>
      <c r="D47" s="53"/>
      <c r="E47" s="54"/>
      <c r="F47" s="55">
        <v>261343.24869999997</v>
      </c>
      <c r="G47" s="55">
        <v>331252.56772724999</v>
      </c>
      <c r="H47" s="73"/>
      <c r="I47" s="74"/>
    </row>
    <row r="49" spans="2:9">
      <c r="B49" s="1" t="s">
        <v>92</v>
      </c>
      <c r="C49" s="1"/>
      <c r="D49" s="1"/>
      <c r="E49" s="1"/>
      <c r="F49" s="1"/>
      <c r="G49" s="1"/>
      <c r="H49" s="1"/>
      <c r="I49" s="37"/>
    </row>
    <row r="50" spans="2:9">
      <c r="B50" s="1"/>
      <c r="C50" s="1"/>
      <c r="D50" s="1"/>
      <c r="E50" s="1"/>
      <c r="F50" s="1"/>
      <c r="G50" s="1"/>
      <c r="H50" s="1"/>
      <c r="I50" s="37"/>
    </row>
    <row r="52" spans="2:9">
      <c r="B52" s="1"/>
      <c r="C52" s="1"/>
      <c r="D52" s="1"/>
      <c r="E52" s="1"/>
      <c r="F52" s="101"/>
      <c r="G52" s="101"/>
      <c r="H52" s="101"/>
      <c r="I52" s="1"/>
    </row>
    <row r="53" spans="2:9">
      <c r="B53" s="98" t="s">
        <v>93</v>
      </c>
      <c r="C53" s="1"/>
      <c r="D53" s="1"/>
      <c r="E53" s="99" t="s">
        <v>94</v>
      </c>
      <c r="F53" s="1"/>
      <c r="G53" s="1"/>
      <c r="H53" s="1"/>
      <c r="I53" s="1"/>
    </row>
    <row r="54" spans="2:9">
      <c r="B54" s="1" t="s">
        <v>95</v>
      </c>
      <c r="C54" s="1"/>
      <c r="D54" s="1"/>
      <c r="E54" s="100" t="s">
        <v>96</v>
      </c>
      <c r="F54" s="1"/>
      <c r="G54" s="1"/>
      <c r="H54" s="1"/>
      <c r="I54" s="1"/>
    </row>
    <row r="55" spans="2:9">
      <c r="B55" s="1" t="s">
        <v>97</v>
      </c>
      <c r="C55" s="1"/>
      <c r="D55" s="1"/>
      <c r="E55" s="100" t="s">
        <v>98</v>
      </c>
      <c r="F55" s="1"/>
      <c r="G55" s="1"/>
      <c r="H55" s="1"/>
      <c r="I55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0"/>
  <sheetViews>
    <sheetView workbookViewId="0">
      <selection activeCell="E31" sqref="E31"/>
    </sheetView>
  </sheetViews>
  <sheetFormatPr defaultRowHeight="15"/>
  <cols>
    <col min="2" max="2" width="43.42578125" customWidth="1"/>
    <col min="4" max="4" width="9.85546875" bestFit="1" customWidth="1"/>
    <col min="6" max="6" width="9.85546875" bestFit="1" customWidth="1"/>
    <col min="8" max="8" width="9.85546875" bestFit="1" customWidth="1"/>
    <col min="10" max="10" width="11.42578125" bestFit="1" customWidth="1"/>
    <col min="11" max="11" width="9.42578125" customWidth="1"/>
    <col min="13" max="13" width="9.85546875" bestFit="1" customWidth="1"/>
  </cols>
  <sheetData>
    <row r="1" spans="1:13">
      <c r="A1" s="103" t="s">
        <v>99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2"/>
      <c r="M1" s="102"/>
    </row>
    <row r="2" spans="1:13">
      <c r="A2" s="103" t="s">
        <v>100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2"/>
      <c r="M2" s="102"/>
    </row>
    <row r="3" spans="1:13">
      <c r="A3" s="104"/>
      <c r="B3" s="105" t="str">
        <f>Plan1!B4</f>
        <v>EMPREENDIMENTO: PONTE EM CONCRETO ARMADO LINHA PASSO DA CHÁCARA</v>
      </c>
      <c r="C3" s="106"/>
      <c r="D3" s="106"/>
      <c r="E3" s="106"/>
      <c r="F3" s="106"/>
      <c r="G3" s="106"/>
      <c r="H3" s="107"/>
      <c r="I3" s="141"/>
      <c r="J3" s="141"/>
      <c r="K3" s="141"/>
      <c r="L3" s="106"/>
      <c r="M3" s="107"/>
    </row>
    <row r="4" spans="1:13">
      <c r="A4" s="108"/>
      <c r="B4" s="143"/>
      <c r="C4" s="109"/>
      <c r="D4" s="109"/>
      <c r="E4" s="102"/>
      <c r="F4" s="102"/>
      <c r="G4" s="110"/>
      <c r="H4" s="113"/>
      <c r="I4" s="111"/>
      <c r="J4" s="111"/>
      <c r="K4" s="111"/>
      <c r="L4" s="109"/>
      <c r="M4" s="113"/>
    </row>
    <row r="5" spans="1:13" ht="15.75" thickBot="1">
      <c r="A5" s="108"/>
      <c r="B5" s="143" t="str">
        <f>Plan1!B6</f>
        <v>PROPONENTE: Município de Caçapava do Sul - RS</v>
      </c>
      <c r="C5" s="109"/>
      <c r="D5" s="109"/>
      <c r="E5" s="110" t="s">
        <v>4</v>
      </c>
      <c r="F5" s="112">
        <f>Plan1!I5</f>
        <v>331252.56772724999</v>
      </c>
      <c r="G5" s="109"/>
      <c r="H5" s="113"/>
      <c r="I5" s="111"/>
      <c r="J5" s="111"/>
      <c r="K5" s="111"/>
      <c r="L5" s="109"/>
      <c r="M5" s="113"/>
    </row>
    <row r="6" spans="1:13" ht="15.75" thickBot="1">
      <c r="A6" s="108"/>
      <c r="B6" s="143" t="str">
        <f>Plan1!B7</f>
        <v>EXECUTOR: Prefeitura Municipal de de Caçapava do Sul - RS</v>
      </c>
      <c r="C6" s="109"/>
      <c r="D6" s="109"/>
      <c r="E6" s="109"/>
      <c r="F6" s="114"/>
      <c r="G6" s="115" t="s">
        <v>101</v>
      </c>
      <c r="H6" s="116"/>
      <c r="I6" s="111">
        <v>1</v>
      </c>
      <c r="J6" s="111"/>
      <c r="K6" s="111"/>
      <c r="L6" s="109"/>
      <c r="M6" s="113"/>
    </row>
    <row r="7" spans="1:13">
      <c r="A7" s="108"/>
      <c r="B7" s="143" t="str">
        <f>Plan1!B8</f>
        <v>TIPO DE SERVIÇO: RECONSTRUÇÃO  Área TOTAL: 96,00 m2</v>
      </c>
      <c r="C7" s="109"/>
      <c r="D7" s="109"/>
      <c r="E7" s="109"/>
      <c r="F7" s="109"/>
      <c r="G7" s="117" t="s">
        <v>7</v>
      </c>
      <c r="H7" s="113"/>
      <c r="I7" s="111"/>
      <c r="J7" s="111"/>
      <c r="K7" s="111"/>
      <c r="L7" s="109"/>
      <c r="M7" s="113"/>
    </row>
    <row r="8" spans="1:13">
      <c r="A8" s="118"/>
      <c r="B8" s="144" t="str">
        <f>Plan1!B9</f>
        <v>DATA BASE SINAPI 07_2022</v>
      </c>
      <c r="C8" s="119"/>
      <c r="D8" s="119" t="e">
        <v>#REF!</v>
      </c>
      <c r="E8" s="119"/>
      <c r="F8" s="119"/>
      <c r="G8" s="119"/>
      <c r="H8" s="120"/>
      <c r="I8" s="121"/>
      <c r="J8" s="121"/>
      <c r="K8" s="121"/>
      <c r="L8" s="119"/>
      <c r="M8" s="120"/>
    </row>
    <row r="10" spans="1:13">
      <c r="A10" s="104" t="s">
        <v>17</v>
      </c>
      <c r="B10" s="104" t="s">
        <v>102</v>
      </c>
      <c r="C10" s="104" t="s">
        <v>103</v>
      </c>
      <c r="D10" s="104" t="s">
        <v>104</v>
      </c>
      <c r="E10" s="122"/>
      <c r="F10" s="123" t="s">
        <v>105</v>
      </c>
      <c r="G10" s="123"/>
      <c r="H10" s="123"/>
      <c r="I10" s="123"/>
      <c r="J10" s="123"/>
      <c r="K10" s="123"/>
      <c r="L10" s="142"/>
      <c r="M10" s="142"/>
    </row>
    <row r="11" spans="1:13">
      <c r="A11" s="118"/>
      <c r="B11" s="118"/>
      <c r="C11" s="118" t="s">
        <v>106</v>
      </c>
      <c r="D11" s="118" t="s">
        <v>107</v>
      </c>
      <c r="E11" s="124"/>
      <c r="F11" s="139" t="s">
        <v>108</v>
      </c>
      <c r="G11" s="140"/>
      <c r="H11" s="139" t="s">
        <v>109</v>
      </c>
      <c r="I11" s="140"/>
      <c r="J11" s="139" t="s">
        <v>110</v>
      </c>
      <c r="K11" s="122"/>
      <c r="L11" s="125" t="s">
        <v>111</v>
      </c>
      <c r="M11" s="138" t="s">
        <v>111</v>
      </c>
    </row>
    <row r="12" spans="1:13">
      <c r="A12" s="125"/>
      <c r="B12" s="125"/>
      <c r="C12" s="125"/>
      <c r="D12" s="125" t="s">
        <v>112</v>
      </c>
      <c r="E12" s="125" t="s">
        <v>106</v>
      </c>
      <c r="F12" s="125" t="s">
        <v>113</v>
      </c>
      <c r="G12" s="125" t="s">
        <v>106</v>
      </c>
      <c r="H12" s="125" t="s">
        <v>113</v>
      </c>
      <c r="I12" s="125" t="s">
        <v>106</v>
      </c>
      <c r="J12" s="125" t="s">
        <v>113</v>
      </c>
      <c r="K12" s="125"/>
      <c r="L12" s="125" t="s">
        <v>106</v>
      </c>
      <c r="M12" s="125" t="s">
        <v>113</v>
      </c>
    </row>
    <row r="13" spans="1:13">
      <c r="A13" s="125">
        <v>1</v>
      </c>
      <c r="B13" s="125" t="s">
        <v>22</v>
      </c>
      <c r="C13" s="145">
        <f>D13/D20</f>
        <v>0.32845975714696163</v>
      </c>
      <c r="D13" s="127">
        <f>Plan1!G22</f>
        <v>108803.13794999999</v>
      </c>
      <c r="E13" s="128"/>
      <c r="F13" s="129">
        <f>D13</f>
        <v>108803.13794999999</v>
      </c>
      <c r="G13" s="128">
        <v>100</v>
      </c>
      <c r="H13" s="129"/>
      <c r="I13" s="128"/>
      <c r="J13" s="129"/>
      <c r="K13" s="128"/>
      <c r="L13" s="128">
        <v>100</v>
      </c>
      <c r="M13" s="130">
        <f>D13</f>
        <v>108803.13794999999</v>
      </c>
    </row>
    <row r="14" spans="1:13">
      <c r="A14" s="125">
        <v>2</v>
      </c>
      <c r="B14" s="125" t="s">
        <v>53</v>
      </c>
      <c r="C14" s="145">
        <f>D14/D20</f>
        <v>9.7283147456336039E-2</v>
      </c>
      <c r="D14" s="127">
        <f>Plan1!G28</f>
        <v>32225.292391500003</v>
      </c>
      <c r="E14" s="128"/>
      <c r="F14" s="129"/>
      <c r="G14" s="128"/>
      <c r="H14" s="129">
        <f>D14</f>
        <v>32225.292391500003</v>
      </c>
      <c r="I14" s="128">
        <v>100</v>
      </c>
      <c r="J14" s="129"/>
      <c r="K14" s="128"/>
      <c r="L14" s="128">
        <v>100</v>
      </c>
      <c r="M14" s="130">
        <f t="shared" ref="M14:M17" si="0">D14</f>
        <v>32225.292391500003</v>
      </c>
    </row>
    <row r="15" spans="1:13">
      <c r="A15" s="125">
        <v>3</v>
      </c>
      <c r="B15" s="125" t="s">
        <v>65</v>
      </c>
      <c r="C15" s="145">
        <f>D15/D20</f>
        <v>0.41785083120840538</v>
      </c>
      <c r="D15" s="127">
        <f>Plan1!G37</f>
        <v>138414.16076475001</v>
      </c>
      <c r="E15" s="128"/>
      <c r="F15" s="129"/>
      <c r="G15" s="128"/>
      <c r="H15" s="129">
        <f>D15</f>
        <v>138414.16076475001</v>
      </c>
      <c r="I15" s="128">
        <v>100</v>
      </c>
      <c r="J15" s="129"/>
      <c r="K15" s="128"/>
      <c r="L15" s="128">
        <v>100</v>
      </c>
      <c r="M15" s="130">
        <f t="shared" si="0"/>
        <v>138414.16076475001</v>
      </c>
    </row>
    <row r="16" spans="1:13">
      <c r="A16" s="125">
        <v>4</v>
      </c>
      <c r="B16" s="125" t="s">
        <v>79</v>
      </c>
      <c r="C16" s="145">
        <f>D16/D20</f>
        <v>0.14316976384934638</v>
      </c>
      <c r="D16" s="132">
        <f>Plan1!G42</f>
        <v>47425.351896</v>
      </c>
      <c r="E16" s="128"/>
      <c r="F16" s="129"/>
      <c r="G16" s="128"/>
      <c r="H16" s="129"/>
      <c r="I16" s="128"/>
      <c r="J16" s="129">
        <f>D16</f>
        <v>47425.351896</v>
      </c>
      <c r="K16" s="128">
        <v>100</v>
      </c>
      <c r="L16" s="128">
        <v>100</v>
      </c>
      <c r="M16" s="130">
        <f t="shared" si="0"/>
        <v>47425.351896</v>
      </c>
    </row>
    <row r="17" spans="1:55">
      <c r="A17" s="125">
        <v>5</v>
      </c>
      <c r="B17" s="125" t="s">
        <v>86</v>
      </c>
      <c r="C17" s="145">
        <f>D17/D20</f>
        <v>1.3236500338950598E-2</v>
      </c>
      <c r="D17" s="132">
        <f>Plan1!G46</f>
        <v>4384.6247250000006</v>
      </c>
      <c r="E17" s="128"/>
      <c r="F17" s="129"/>
      <c r="G17" s="128"/>
      <c r="H17" s="129"/>
      <c r="I17" s="128"/>
      <c r="J17" s="129">
        <f>D17</f>
        <v>4384.6247250000006</v>
      </c>
      <c r="K17" s="128">
        <v>100</v>
      </c>
      <c r="L17" s="128">
        <v>100</v>
      </c>
      <c r="M17" s="130">
        <f t="shared" si="0"/>
        <v>4384.6247250000006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</row>
    <row r="18" spans="1:55">
      <c r="A18" s="104"/>
      <c r="B18" s="125"/>
      <c r="C18" s="131"/>
      <c r="D18" s="132"/>
      <c r="E18" s="128"/>
      <c r="F18" s="129"/>
      <c r="G18" s="128"/>
      <c r="H18" s="129"/>
      <c r="I18" s="128"/>
      <c r="J18" s="129"/>
      <c r="K18" s="128"/>
      <c r="L18" s="128"/>
      <c r="M18" s="125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</row>
    <row r="19" spans="1:55">
      <c r="A19" s="104" t="s">
        <v>114</v>
      </c>
      <c r="B19" s="125" t="s">
        <v>115</v>
      </c>
      <c r="C19" s="126"/>
      <c r="D19" s="127"/>
      <c r="E19" s="128"/>
      <c r="F19" s="148">
        <f>F13</f>
        <v>108803.13794999999</v>
      </c>
      <c r="G19" s="147">
        <f>F19/D20</f>
        <v>0.32845975714696163</v>
      </c>
      <c r="H19" s="148">
        <f>SUM(H14:H15)</f>
        <v>170639.45315625001</v>
      </c>
      <c r="I19" s="147">
        <f>H19/D20</f>
        <v>0.51513397866474142</v>
      </c>
      <c r="J19" s="128">
        <f>SUM(J16:J17)</f>
        <v>51809.976621000002</v>
      </c>
      <c r="K19" s="147">
        <f>J19/D20</f>
        <v>0.15640626418829698</v>
      </c>
      <c r="L19" s="128">
        <v>100</v>
      </c>
      <c r="M19" s="130">
        <f>SUM(M13:M18)</f>
        <v>331252.56772724999</v>
      </c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</row>
    <row r="20" spans="1:55">
      <c r="A20" s="118" t="s">
        <v>116</v>
      </c>
      <c r="B20" s="125" t="s">
        <v>117</v>
      </c>
      <c r="C20" s="146">
        <f>SUM(C13:C19)</f>
        <v>1</v>
      </c>
      <c r="D20" s="133">
        <f>SUM(D13:D19)</f>
        <v>331252.56772724999</v>
      </c>
      <c r="E20" s="128"/>
      <c r="F20" s="147"/>
      <c r="G20" s="147">
        <f>G19</f>
        <v>0.32845975714696163</v>
      </c>
      <c r="H20" s="147"/>
      <c r="I20" s="147">
        <f>I19+G20</f>
        <v>0.84359373581170305</v>
      </c>
      <c r="J20" s="147"/>
      <c r="K20" s="147">
        <f>K19+I20</f>
        <v>1</v>
      </c>
      <c r="L20" s="128"/>
      <c r="M20" s="128">
        <v>0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</row>
    <row r="21" spans="1:55">
      <c r="A21" s="111"/>
      <c r="B21" s="111"/>
      <c r="C21" s="135"/>
      <c r="D21" s="135"/>
      <c r="E21" s="135"/>
      <c r="F21" s="135"/>
      <c r="G21" s="135"/>
      <c r="H21" s="135"/>
      <c r="I21" s="135"/>
      <c r="J21" s="135"/>
      <c r="K21" s="135"/>
      <c r="L21" s="134"/>
      <c r="M21" s="134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</row>
    <row r="22" spans="1:5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</row>
    <row r="23" spans="1:55">
      <c r="A23" s="136"/>
      <c r="B23" s="136"/>
      <c r="C23" s="136" t="str">
        <f>Plan1!B49</f>
        <v>Caçapava do Sul 16 de Agosto de 2022</v>
      </c>
      <c r="D23" s="136"/>
      <c r="E23" s="136"/>
      <c r="F23" s="136"/>
      <c r="G23" s="103"/>
      <c r="H23" s="136"/>
      <c r="I23" s="136"/>
      <c r="J23" s="137"/>
      <c r="K23" s="136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</row>
    <row r="24" spans="1:55">
      <c r="A24" s="136"/>
      <c r="B24" s="136"/>
      <c r="C24" s="136"/>
      <c r="D24" s="136"/>
      <c r="E24" s="136"/>
      <c r="F24" s="136"/>
      <c r="G24" s="103"/>
      <c r="H24" s="136"/>
      <c r="I24" s="136"/>
      <c r="J24" s="137"/>
      <c r="K24" s="136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</row>
    <row r="25" spans="1:5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</row>
    <row r="26" spans="1:55">
      <c r="A26" s="136"/>
      <c r="B26" s="136"/>
      <c r="C26" s="136"/>
      <c r="D26" s="136"/>
      <c r="E26" s="136" t="s">
        <v>118</v>
      </c>
      <c r="F26" s="136"/>
      <c r="G26" s="136"/>
      <c r="H26" s="136"/>
      <c r="I26" s="136"/>
      <c r="J26" s="136"/>
      <c r="K26" s="136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</row>
    <row r="27" spans="1:55">
      <c r="A27" s="102"/>
      <c r="B27" s="102"/>
      <c r="C27" s="102"/>
      <c r="D27" s="102"/>
      <c r="E27" s="136" t="s">
        <v>119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</row>
    <row r="28" spans="1:55">
      <c r="A28" s="102"/>
      <c r="B28" s="102"/>
      <c r="C28" s="102"/>
      <c r="D28" s="102"/>
      <c r="E28" s="102" t="str">
        <f>Plan1!B53</f>
        <v>Fábio Juliano Vanzin</v>
      </c>
      <c r="F28" s="102"/>
      <c r="G28" s="102"/>
      <c r="H28" s="102"/>
      <c r="I28" s="102"/>
      <c r="J28" s="102"/>
      <c r="K28" s="102"/>
      <c r="L28" s="102"/>
      <c r="M28" s="102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09"/>
      <c r="BB28" s="109"/>
      <c r="BC28" s="109"/>
    </row>
    <row r="29" spans="1:55">
      <c r="A29" s="102"/>
      <c r="B29" s="102"/>
      <c r="C29" s="102"/>
      <c r="D29" s="102"/>
      <c r="E29" s="102" t="str">
        <f>Plan1!B54</f>
        <v>Engenheiro Civil</v>
      </c>
      <c r="F29" s="102"/>
      <c r="G29" s="102"/>
      <c r="H29" s="102"/>
      <c r="I29" s="102"/>
      <c r="J29" s="102"/>
      <c r="K29" s="102"/>
      <c r="L29" s="102"/>
      <c r="M29" s="102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09"/>
      <c r="BB29" s="109"/>
      <c r="BC29" s="109"/>
    </row>
    <row r="30" spans="1:55">
      <c r="E30" t="str">
        <f>Plan1!B55</f>
        <v>CREA 124689-D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FabioVanzin</dc:creator>
  <cp:lastModifiedBy>FabioVanzin</cp:lastModifiedBy>
  <dcterms:created xsi:type="dcterms:W3CDTF">2023-02-06T17:54:23Z</dcterms:created>
  <dcterms:modified xsi:type="dcterms:W3CDTF">2023-02-06T18:13:58Z</dcterms:modified>
</cp:coreProperties>
</file>